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tabRatio="869"/>
  </bookViews>
  <sheets>
    <sheet name="2019" sheetId="9" r:id="rId1"/>
  </sheets>
  <definedNames>
    <definedName name="_xlnm._FilterDatabase" localSheetId="0" hidden="1">'2019'!$A$39:$L$60</definedName>
  </definedNames>
  <calcPr calcId="125725"/>
</workbook>
</file>

<file path=xl/calcChain.xml><?xml version="1.0" encoding="utf-8"?>
<calcChain xmlns="http://schemas.openxmlformats.org/spreadsheetml/2006/main">
  <c r="I7" i="9"/>
  <c r="G7"/>
  <c r="G59"/>
  <c r="E59"/>
  <c r="I17"/>
  <c r="G17"/>
  <c r="G16"/>
  <c r="I16"/>
  <c r="I14"/>
  <c r="G14"/>
  <c r="G9"/>
  <c r="I46" s="1"/>
  <c r="I13"/>
  <c r="G13"/>
  <c r="I12"/>
  <c r="G12"/>
  <c r="K47"/>
  <c r="I48"/>
  <c r="K48"/>
  <c r="J48"/>
  <c r="L48"/>
  <c r="L46"/>
  <c r="J46"/>
  <c r="I10"/>
  <c r="G10"/>
  <c r="I9"/>
  <c r="K46" s="1"/>
  <c r="K49"/>
  <c r="J47"/>
  <c r="I49"/>
  <c r="I47"/>
  <c r="I28"/>
  <c r="I27"/>
  <c r="H69" l="1"/>
  <c r="H68"/>
  <c r="G46"/>
  <c r="H46" s="1"/>
  <c r="E46"/>
  <c r="F46" s="1"/>
  <c r="G28"/>
  <c r="G27"/>
  <c r="F27"/>
  <c r="D27"/>
  <c r="F9"/>
  <c r="D9"/>
  <c r="L60"/>
  <c r="K60" s="1"/>
  <c r="J60"/>
  <c r="I60" s="1"/>
  <c r="L59"/>
  <c r="K59" s="1"/>
  <c r="J59"/>
  <c r="I59" s="1"/>
  <c r="H59"/>
  <c r="F59"/>
  <c r="F16"/>
  <c r="D16"/>
  <c r="I35"/>
  <c r="G35"/>
  <c r="F35"/>
  <c r="D35"/>
  <c r="L44"/>
  <c r="K44" s="1"/>
  <c r="J44"/>
  <c r="I44" s="1"/>
  <c r="E44"/>
  <c r="F44" s="1"/>
  <c r="G44"/>
  <c r="H44" s="1"/>
  <c r="E43"/>
  <c r="F43" s="1"/>
  <c r="B43"/>
  <c r="I25"/>
  <c r="G25"/>
  <c r="F25"/>
  <c r="D25"/>
  <c r="B25"/>
  <c r="F7"/>
  <c r="D7"/>
  <c r="L57"/>
  <c r="K57" s="1"/>
  <c r="J57"/>
  <c r="I57" s="1"/>
  <c r="G58"/>
  <c r="E58"/>
  <c r="F58" s="1"/>
  <c r="L55"/>
  <c r="K55" s="1"/>
  <c r="J55"/>
  <c r="I55" s="1"/>
  <c r="G56"/>
  <c r="H56" s="1"/>
  <c r="E56"/>
  <c r="F56" s="1"/>
  <c r="H58"/>
  <c r="L53"/>
  <c r="K53" s="1"/>
  <c r="J53"/>
  <c r="I53" s="1"/>
  <c r="L52"/>
  <c r="J52"/>
  <c r="I52" s="1"/>
  <c r="G54"/>
  <c r="G53"/>
  <c r="G57" s="1"/>
  <c r="H57" s="1"/>
  <c r="E54"/>
  <c r="F54" s="1"/>
  <c r="E53"/>
  <c r="E57" s="1"/>
  <c r="F57" s="1"/>
  <c r="L51"/>
  <c r="K51" s="1"/>
  <c r="J51"/>
  <c r="I51" s="1"/>
  <c r="H54"/>
  <c r="G52"/>
  <c r="H52" s="1"/>
  <c r="E52"/>
  <c r="F52" s="1"/>
  <c r="E51"/>
  <c r="F51" s="1"/>
  <c r="G30"/>
  <c r="G31"/>
  <c r="G32"/>
  <c r="G33"/>
  <c r="I31"/>
  <c r="I32"/>
  <c r="I33"/>
  <c r="I30"/>
  <c r="F33"/>
  <c r="F31"/>
  <c r="F32"/>
  <c r="D31"/>
  <c r="D32"/>
  <c r="D33"/>
  <c r="F30"/>
  <c r="D30"/>
  <c r="F12"/>
  <c r="D12"/>
  <c r="G43"/>
  <c r="H43" s="1"/>
  <c r="G60"/>
  <c r="H60" s="1"/>
  <c r="E60"/>
  <c r="E69" s="1"/>
  <c r="F69" s="1"/>
  <c r="E68"/>
  <c r="F68" s="1"/>
  <c r="G51"/>
  <c r="G55" s="1"/>
  <c r="H55" s="1"/>
  <c r="E55"/>
  <c r="F55" s="1"/>
  <c r="G47"/>
  <c r="G49" s="1"/>
  <c r="H49" s="1"/>
  <c r="G48"/>
  <c r="H48" s="1"/>
  <c r="E47"/>
  <c r="E49" s="1"/>
  <c r="F49" s="1"/>
  <c r="E48"/>
  <c r="F48" s="1"/>
  <c r="B27"/>
  <c r="B46" s="1"/>
  <c r="F17"/>
  <c r="D17"/>
  <c r="F10"/>
  <c r="D10"/>
  <c r="L54" l="1"/>
  <c r="K54" s="1"/>
  <c r="K52"/>
  <c r="H53"/>
  <c r="F47"/>
  <c r="H47"/>
  <c r="F60"/>
  <c r="H51"/>
  <c r="F53"/>
  <c r="J54"/>
  <c r="I54" s="1"/>
  <c r="L56" l="1"/>
  <c r="K56" s="1"/>
  <c r="J56"/>
  <c r="L58" l="1"/>
  <c r="K58" s="1"/>
  <c r="I56"/>
  <c r="J58"/>
  <c r="I58" s="1"/>
</calcChain>
</file>

<file path=xl/comments1.xml><?xml version="1.0" encoding="utf-8"?>
<comments xmlns="http://schemas.openxmlformats.org/spreadsheetml/2006/main">
  <authors>
    <author>Автор</author>
  </authors>
  <commentList>
    <comment ref="E2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измен, постановление № 193 от 10.06.16 </t>
        </r>
      </text>
    </comment>
    <comment ref="J2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измен постановлением № 193 от 10.06.16</t>
        </r>
      </text>
    </comment>
  </commentList>
</comments>
</file>

<file path=xl/sharedStrings.xml><?xml version="1.0" encoding="utf-8"?>
<sst xmlns="http://schemas.openxmlformats.org/spreadsheetml/2006/main" count="136" uniqueCount="40">
  <si>
    <t>Наименование с.п.</t>
  </si>
  <si>
    <t>с. Никольское</t>
  </si>
  <si>
    <t>№, дата постановления РСТиЦ КК</t>
  </si>
  <si>
    <t>Экономически обоснованные тарифы</t>
  </si>
  <si>
    <t>Льготные тарифы для населения и исполнителей коммунальных услуг</t>
  </si>
  <si>
    <t>без НДС</t>
  </si>
  <si>
    <t>с НДС</t>
  </si>
  <si>
    <t>руб./Гкал</t>
  </si>
  <si>
    <t>Алеутский МР</t>
  </si>
  <si>
    <t>Мильковский МР</t>
  </si>
  <si>
    <t>с. Атласово</t>
  </si>
  <si>
    <t>с. Долиновка</t>
  </si>
  <si>
    <t>Пенжинский МР</t>
  </si>
  <si>
    <t>Тигильский МР</t>
  </si>
  <si>
    <t>с. Тигиль</t>
  </si>
  <si>
    <t>с. Седанка</t>
  </si>
  <si>
    <t>Компоненты</t>
  </si>
  <si>
    <t xml:space="preserve">с. Тигиль </t>
  </si>
  <si>
    <t xml:space="preserve">Компонент </t>
  </si>
  <si>
    <t>руб./м3</t>
  </si>
  <si>
    <t>1 полугодие</t>
  </si>
  <si>
    <t>2 полугодие</t>
  </si>
  <si>
    <r>
      <t xml:space="preserve">Тарифы на </t>
    </r>
    <r>
      <rPr>
        <u/>
        <sz val="13"/>
        <color indexed="8"/>
        <rFont val="Tahoma"/>
        <family val="2"/>
        <charset val="204"/>
      </rPr>
      <t>тепловую энергию на отопление</t>
    </r>
    <r>
      <rPr>
        <sz val="13"/>
        <color indexed="8"/>
        <rFont val="Tahoma"/>
        <family val="2"/>
        <charset val="204"/>
      </rPr>
      <t xml:space="preserve"> производства АО "ЮЭСК" на 2019 год</t>
    </r>
  </si>
  <si>
    <t>№ 364 от 18.12.2018</t>
  </si>
  <si>
    <t xml:space="preserve">с. Манилы, </t>
  </si>
  <si>
    <t xml:space="preserve">с. Таловка, </t>
  </si>
  <si>
    <t>с. Слаутное, Аянка</t>
  </si>
  <si>
    <t>с. Манилы, Каменское</t>
  </si>
  <si>
    <t xml:space="preserve"> с. Каменское</t>
  </si>
  <si>
    <t xml:space="preserve"> с. Аянка</t>
  </si>
  <si>
    <t>с. Слаутное</t>
  </si>
  <si>
    <t>на тэ за Гкал</t>
  </si>
  <si>
    <t>на т-ль за куб.метр</t>
  </si>
  <si>
    <r>
      <t xml:space="preserve">Тарифы на </t>
    </r>
    <r>
      <rPr>
        <u/>
        <sz val="13"/>
        <color indexed="8"/>
        <rFont val="Tahoma"/>
        <family val="2"/>
        <charset val="204"/>
      </rPr>
      <t>теплоноситель</t>
    </r>
    <r>
      <rPr>
        <sz val="13"/>
        <color indexed="8"/>
        <rFont val="Tahoma"/>
        <family val="2"/>
        <charset val="204"/>
      </rPr>
      <t xml:space="preserve"> производства АО "ЮЭСК" на 2019год</t>
    </r>
  </si>
  <si>
    <t>№ 362 от 18.12.2018</t>
  </si>
  <si>
    <t>№ 375 от 18.12.2018</t>
  </si>
  <si>
    <t>№ 365 от 18.12.2018</t>
  </si>
  <si>
    <t>№ 363 от 18.12.2018</t>
  </si>
  <si>
    <r>
      <t xml:space="preserve">Тарифы на </t>
    </r>
    <r>
      <rPr>
        <u/>
        <sz val="13"/>
        <color indexed="8"/>
        <rFont val="Tahoma"/>
        <family val="2"/>
        <charset val="204"/>
      </rPr>
      <t>горячую воду в открытой системе</t>
    </r>
    <r>
      <rPr>
        <sz val="13"/>
        <color indexed="8"/>
        <rFont val="Tahoma"/>
        <family val="2"/>
        <charset val="204"/>
      </rPr>
      <t xml:space="preserve"> горячего водоснабжения производства АО "ЮЭСК" на 2019 год</t>
    </r>
  </si>
  <si>
    <r>
      <t xml:space="preserve">Тарифы на </t>
    </r>
    <r>
      <rPr>
        <u/>
        <sz val="13"/>
        <color indexed="8"/>
        <rFont val="Tahoma"/>
        <family val="2"/>
        <charset val="204"/>
      </rPr>
      <t>горячую воду в закрытой системе</t>
    </r>
    <r>
      <rPr>
        <sz val="13"/>
        <color indexed="8"/>
        <rFont val="Tahoma"/>
        <family val="2"/>
        <charset val="204"/>
      </rPr>
      <t xml:space="preserve"> горячего водоснабжения производства АО "ЮЭСК" на 2019 год</t>
    </r>
  </si>
</sst>
</file>

<file path=xl/styles.xml><?xml version="1.0" encoding="utf-8"?>
<styleSheet xmlns="http://schemas.openxmlformats.org/spreadsheetml/2006/main">
  <numFmts count="2">
    <numFmt numFmtId="164" formatCode="#,##0.00000"/>
    <numFmt numFmtId="165" formatCode="#,##0.0000000"/>
  </numFmts>
  <fonts count="12">
    <font>
      <sz val="11"/>
      <color theme="1"/>
      <name val="Calibri"/>
      <family val="2"/>
      <charset val="204"/>
      <scheme val="minor"/>
    </font>
    <font>
      <sz val="10"/>
      <color indexed="8"/>
      <name val="Tahoma"/>
      <family val="2"/>
      <charset val="204"/>
    </font>
    <font>
      <sz val="11"/>
      <color indexed="8"/>
      <name val="Tahoma"/>
      <family val="2"/>
      <charset val="204"/>
    </font>
    <font>
      <sz val="10"/>
      <color rgb="FFFF0000"/>
      <name val="Tahoma"/>
      <family val="2"/>
      <charset val="204"/>
    </font>
    <font>
      <sz val="10"/>
      <color theme="1"/>
      <name val="Tahoma"/>
      <family val="2"/>
      <charset val="204"/>
    </font>
    <font>
      <sz val="10"/>
      <name val="Tahoma"/>
      <family val="2"/>
      <charset val="204"/>
    </font>
    <font>
      <sz val="13"/>
      <color indexed="8"/>
      <name val="Tahoma"/>
      <family val="2"/>
      <charset val="204"/>
    </font>
    <font>
      <sz val="13"/>
      <name val="Tahoma"/>
      <family val="2"/>
      <charset val="204"/>
    </font>
    <font>
      <sz val="9"/>
      <color theme="1"/>
      <name val="Tahoma"/>
      <family val="2"/>
      <charset val="204"/>
    </font>
    <font>
      <u/>
      <sz val="13"/>
      <color indexed="8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4" fontId="1" fillId="0" borderId="0" xfId="0" applyNumberFormat="1" applyFont="1" applyAlignment="1">
      <alignment vertical="center" wrapText="1"/>
    </xf>
    <xf numFmtId="4" fontId="1" fillId="0" borderId="0" xfId="0" applyNumberFormat="1" applyFont="1" applyAlignment="1">
      <alignment horizontal="right" vertical="center" wrapText="1"/>
    </xf>
    <xf numFmtId="4" fontId="2" fillId="0" borderId="0" xfId="0" applyNumberFormat="1" applyFont="1" applyAlignment="1">
      <alignment vertical="center" wrapText="1"/>
    </xf>
    <xf numFmtId="4" fontId="3" fillId="0" borderId="0" xfId="0" applyNumberFormat="1" applyFont="1" applyAlignment="1">
      <alignment vertical="center" wrapText="1"/>
    </xf>
    <xf numFmtId="164" fontId="5" fillId="0" borderId="0" xfId="0" applyNumberFormat="1" applyFont="1" applyAlignment="1">
      <alignment vertical="center" wrapText="1"/>
    </xf>
    <xf numFmtId="4" fontId="5" fillId="0" borderId="0" xfId="0" applyNumberFormat="1" applyFont="1" applyAlignment="1">
      <alignment vertical="center" wrapText="1"/>
    </xf>
    <xf numFmtId="4" fontId="6" fillId="0" borderId="0" xfId="0" applyNumberFormat="1" applyFont="1" applyAlignment="1">
      <alignment vertical="center" wrapText="1"/>
    </xf>
    <xf numFmtId="4" fontId="7" fillId="0" borderId="0" xfId="0" applyNumberFormat="1" applyFont="1" applyAlignment="1">
      <alignment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165" fontId="5" fillId="0" borderId="0" xfId="0" applyNumberFormat="1" applyFont="1" applyAlignment="1">
      <alignment vertical="center" wrapText="1"/>
    </xf>
    <xf numFmtId="4" fontId="5" fillId="0" borderId="1" xfId="0" applyNumberFormat="1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left" vertical="center" wrapText="1"/>
    </xf>
    <xf numFmtId="4" fontId="8" fillId="0" borderId="1" xfId="0" applyNumberFormat="1" applyFont="1" applyFill="1" applyBorder="1" applyAlignment="1">
      <alignment horizontal="left" vertical="center" wrapText="1"/>
    </xf>
    <xf numFmtId="4" fontId="4" fillId="0" borderId="4" xfId="0" applyNumberFormat="1" applyFont="1" applyFill="1" applyBorder="1" applyAlignment="1">
      <alignment horizontal="center" vertical="center" wrapText="1"/>
    </xf>
    <xf numFmtId="4" fontId="4" fillId="0" borderId="5" xfId="0" applyNumberFormat="1" applyFont="1" applyFill="1" applyBorder="1" applyAlignment="1">
      <alignment horizontal="center" vertical="center" wrapText="1"/>
    </xf>
    <xf numFmtId="4" fontId="4" fillId="0" borderId="6" xfId="0" applyNumberFormat="1" applyFont="1" applyFill="1" applyBorder="1" applyAlignment="1">
      <alignment horizontal="center" vertical="center" wrapText="1"/>
    </xf>
    <xf numFmtId="4" fontId="4" fillId="0" borderId="4" xfId="0" applyNumberFormat="1" applyFont="1" applyFill="1" applyBorder="1" applyAlignment="1">
      <alignment horizontal="left" vertical="center" wrapText="1"/>
    </xf>
    <xf numFmtId="4" fontId="4" fillId="0" borderId="5" xfId="0" applyNumberFormat="1" applyFont="1" applyFill="1" applyBorder="1" applyAlignment="1">
      <alignment horizontal="left" vertical="center" wrapText="1"/>
    </xf>
    <xf numFmtId="4" fontId="4" fillId="0" borderId="6" xfId="0" applyNumberFormat="1" applyFont="1" applyFill="1" applyBorder="1" applyAlignment="1">
      <alignment horizontal="left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4" fontId="4" fillId="2" borderId="7" xfId="0" applyNumberFormat="1" applyFont="1" applyFill="1" applyBorder="1" applyAlignment="1">
      <alignment horizontal="center" vertical="center" wrapText="1"/>
    </xf>
    <xf numFmtId="4" fontId="4" fillId="2" borderId="3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center" vertical="center" wrapText="1"/>
    </xf>
    <xf numFmtId="4" fontId="5" fillId="0" borderId="6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4" fontId="4" fillId="3" borderId="4" xfId="0" applyNumberFormat="1" applyFont="1" applyFill="1" applyBorder="1" applyAlignment="1">
      <alignment horizontal="center" vertical="center" wrapText="1"/>
    </xf>
    <xf numFmtId="4" fontId="4" fillId="3" borderId="5" xfId="0" applyNumberFormat="1" applyFont="1" applyFill="1" applyBorder="1" applyAlignment="1">
      <alignment horizontal="center" vertical="center" wrapText="1"/>
    </xf>
    <xf numFmtId="4" fontId="3" fillId="3" borderId="4" xfId="0" applyNumberFormat="1" applyFont="1" applyFill="1" applyBorder="1" applyAlignment="1">
      <alignment horizontal="center" vertical="center" wrapText="1"/>
    </xf>
    <xf numFmtId="4" fontId="3" fillId="3" borderId="5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tabSelected="1" view="pageBreakPreview" topLeftCell="A49" zoomScaleNormal="80" zoomScaleSheetLayoutView="100" workbookViewId="0">
      <selection activeCell="E79" sqref="E79"/>
    </sheetView>
  </sheetViews>
  <sheetFormatPr defaultRowHeight="12.75"/>
  <cols>
    <col min="1" max="1" width="19.42578125" style="1" customWidth="1"/>
    <col min="2" max="2" width="19.140625" style="1" customWidth="1"/>
    <col min="3" max="3" width="11.7109375" style="1" customWidth="1"/>
    <col min="4" max="4" width="11" style="1" customWidth="1"/>
    <col min="5" max="10" width="11.7109375" style="1" customWidth="1"/>
    <col min="11" max="11" width="13.28515625" style="1" customWidth="1"/>
    <col min="12" max="12" width="11.42578125" style="1" customWidth="1"/>
    <col min="13" max="13" width="9.140625" style="1"/>
    <col min="14" max="14" width="11.7109375" style="1" bestFit="1" customWidth="1"/>
    <col min="15" max="16384" width="9.140625" style="1"/>
  </cols>
  <sheetData>
    <row r="1" spans="1:13" s="7" customFormat="1" ht="16.5">
      <c r="A1" s="31" t="s">
        <v>22</v>
      </c>
      <c r="B1" s="31"/>
      <c r="C1" s="31"/>
      <c r="D1" s="31"/>
      <c r="E1" s="31"/>
      <c r="F1" s="31"/>
      <c r="G1" s="31"/>
      <c r="H1" s="31"/>
      <c r="I1" s="31"/>
      <c r="J1" s="31"/>
    </row>
    <row r="2" spans="1:13" ht="15.75" customHeight="1">
      <c r="J2" s="2" t="s">
        <v>7</v>
      </c>
    </row>
    <row r="3" spans="1:13" ht="26.25" customHeight="1">
      <c r="A3" s="30" t="s">
        <v>0</v>
      </c>
      <c r="B3" s="30" t="s">
        <v>2</v>
      </c>
      <c r="C3" s="30" t="s">
        <v>3</v>
      </c>
      <c r="D3" s="30"/>
      <c r="E3" s="30"/>
      <c r="F3" s="30"/>
      <c r="G3" s="30" t="s">
        <v>4</v>
      </c>
      <c r="H3" s="30"/>
      <c r="I3" s="30"/>
      <c r="J3" s="30"/>
    </row>
    <row r="4" spans="1:13" ht="12.75" customHeight="1">
      <c r="A4" s="30"/>
      <c r="B4" s="30"/>
      <c r="C4" s="30" t="s">
        <v>20</v>
      </c>
      <c r="D4" s="30"/>
      <c r="E4" s="30" t="s">
        <v>21</v>
      </c>
      <c r="F4" s="30"/>
      <c r="G4" s="30" t="s">
        <v>20</v>
      </c>
      <c r="H4" s="30"/>
      <c r="I4" s="30" t="s">
        <v>21</v>
      </c>
      <c r="J4" s="30"/>
    </row>
    <row r="5" spans="1:13">
      <c r="A5" s="30"/>
      <c r="B5" s="30"/>
      <c r="C5" s="10" t="s">
        <v>5</v>
      </c>
      <c r="D5" s="10" t="s">
        <v>6</v>
      </c>
      <c r="E5" s="10" t="s">
        <v>5</v>
      </c>
      <c r="F5" s="10" t="s">
        <v>6</v>
      </c>
      <c r="G5" s="10" t="s">
        <v>5</v>
      </c>
      <c r="H5" s="10" t="s">
        <v>6</v>
      </c>
      <c r="I5" s="10" t="s">
        <v>5</v>
      </c>
      <c r="J5" s="10" t="s">
        <v>6</v>
      </c>
    </row>
    <row r="6" spans="1:13">
      <c r="A6" s="30" t="s">
        <v>8</v>
      </c>
      <c r="B6" s="30"/>
      <c r="C6" s="30"/>
      <c r="D6" s="30"/>
      <c r="E6" s="30"/>
      <c r="F6" s="30"/>
      <c r="G6" s="30"/>
      <c r="H6" s="30"/>
      <c r="I6" s="30"/>
      <c r="J6" s="30"/>
    </row>
    <row r="7" spans="1:13" s="4" customFormat="1" ht="16.5" customHeight="1">
      <c r="A7" s="12" t="s">
        <v>1</v>
      </c>
      <c r="B7" s="16" t="s">
        <v>34</v>
      </c>
      <c r="C7" s="19">
        <v>12831.59</v>
      </c>
      <c r="D7" s="20">
        <f>ROUND(C7*1.2,2)</f>
        <v>15397.91</v>
      </c>
      <c r="E7" s="19">
        <v>14756.33</v>
      </c>
      <c r="F7" s="20">
        <f>ROUND(E7*1.2,2)</f>
        <v>17707.599999999999</v>
      </c>
      <c r="G7" s="20">
        <f>ROUND(H7/1.2,2)</f>
        <v>1898.31</v>
      </c>
      <c r="H7" s="19">
        <v>2277.9699999999998</v>
      </c>
      <c r="I7" s="20">
        <f>ROUND(J7/1.2,2)</f>
        <v>1944.17</v>
      </c>
      <c r="J7" s="19">
        <v>2333</v>
      </c>
      <c r="K7" s="5"/>
      <c r="L7" s="6"/>
      <c r="M7" s="6"/>
    </row>
    <row r="8" spans="1:13" ht="16.5" customHeight="1">
      <c r="A8" s="35" t="s">
        <v>9</v>
      </c>
      <c r="B8" s="35"/>
      <c r="C8" s="35"/>
      <c r="D8" s="35"/>
      <c r="E8" s="35"/>
      <c r="F8" s="35"/>
      <c r="G8" s="35"/>
      <c r="H8" s="35"/>
      <c r="I8" s="35"/>
      <c r="J8" s="35"/>
      <c r="K8" s="5"/>
      <c r="L8" s="6"/>
      <c r="M8" s="6"/>
    </row>
    <row r="9" spans="1:13" ht="16.5" customHeight="1">
      <c r="A9" s="12" t="s">
        <v>10</v>
      </c>
      <c r="B9" s="27" t="s">
        <v>37</v>
      </c>
      <c r="C9" s="42">
        <v>12427.64</v>
      </c>
      <c r="D9" s="43">
        <f>ROUND(C9*1.2,2)</f>
        <v>14913.17</v>
      </c>
      <c r="E9" s="42">
        <v>13456.91</v>
      </c>
      <c r="F9" s="43">
        <f>ROUND(E9*1.2,2)</f>
        <v>16148.29</v>
      </c>
      <c r="G9" s="20">
        <f>ROUND(H9/1.2,2)</f>
        <v>2741.53</v>
      </c>
      <c r="H9" s="19">
        <v>3289.83</v>
      </c>
      <c r="I9" s="20">
        <f>ROUND(J9/1.2,2)</f>
        <v>2808.33</v>
      </c>
      <c r="J9" s="19">
        <v>3370</v>
      </c>
      <c r="K9" s="5"/>
      <c r="L9" s="6"/>
      <c r="M9" s="6"/>
    </row>
    <row r="10" spans="1:13" ht="16.5" customHeight="1">
      <c r="A10" s="12" t="s">
        <v>11</v>
      </c>
      <c r="B10" s="29"/>
      <c r="C10" s="42"/>
      <c r="D10" s="43">
        <f t="shared" ref="D10" si="0">ROUND(C10*1.18,2)</f>
        <v>0</v>
      </c>
      <c r="E10" s="42"/>
      <c r="F10" s="43">
        <f t="shared" ref="F10" si="1">ROUND(E10*1.18,2)</f>
        <v>0</v>
      </c>
      <c r="G10" s="20">
        <f>ROUND(H10/1.2,2)</f>
        <v>2686.44</v>
      </c>
      <c r="H10" s="19">
        <v>3223.73</v>
      </c>
      <c r="I10" s="20">
        <f>ROUND(J10/1.2,2)</f>
        <v>2750</v>
      </c>
      <c r="J10" s="19">
        <v>3300</v>
      </c>
      <c r="K10" s="5"/>
      <c r="L10" s="6"/>
      <c r="M10" s="6"/>
    </row>
    <row r="11" spans="1:13" ht="16.5" customHeight="1">
      <c r="A11" s="35" t="s">
        <v>12</v>
      </c>
      <c r="B11" s="35"/>
      <c r="C11" s="35"/>
      <c r="D11" s="35"/>
      <c r="E11" s="35"/>
      <c r="F11" s="35"/>
      <c r="G11" s="35"/>
      <c r="H11" s="35"/>
      <c r="I11" s="35"/>
      <c r="J11" s="35"/>
      <c r="K11" s="5"/>
      <c r="L11" s="6"/>
      <c r="M11" s="6"/>
    </row>
    <row r="12" spans="1:13" s="4" customFormat="1" ht="16.5" customHeight="1">
      <c r="A12" s="12" t="s">
        <v>27</v>
      </c>
      <c r="B12" s="24" t="s">
        <v>23</v>
      </c>
      <c r="C12" s="46">
        <v>13219.7</v>
      </c>
      <c r="D12" s="44">
        <f>C12*1.2</f>
        <v>15863.64</v>
      </c>
      <c r="E12" s="46">
        <v>15202.66</v>
      </c>
      <c r="F12" s="44">
        <f>ROUND(E12*1.2,2)</f>
        <v>18243.189999999999</v>
      </c>
      <c r="G12" s="20">
        <f>ROUND(H12/1.2,2)</f>
        <v>2406.7800000000002</v>
      </c>
      <c r="H12" s="19">
        <v>2888.14</v>
      </c>
      <c r="I12" s="20">
        <f>ROUND(J12/1.2,2)</f>
        <v>2466.67</v>
      </c>
      <c r="J12" s="19">
        <v>2960</v>
      </c>
      <c r="K12" s="5"/>
      <c r="L12" s="6"/>
      <c r="M12" s="6"/>
    </row>
    <row r="13" spans="1:13" s="4" customFormat="1" ht="16.5" customHeight="1">
      <c r="A13" s="12" t="s">
        <v>26</v>
      </c>
      <c r="B13" s="25"/>
      <c r="C13" s="47"/>
      <c r="D13" s="45"/>
      <c r="E13" s="47"/>
      <c r="F13" s="45"/>
      <c r="G13" s="20">
        <f>ROUND(H13/1.2,2)</f>
        <v>2550.85</v>
      </c>
      <c r="H13" s="19">
        <v>3061.02</v>
      </c>
      <c r="I13" s="20">
        <f>ROUND(J13/1.2,2)</f>
        <v>2612.5</v>
      </c>
      <c r="J13" s="19">
        <v>3135</v>
      </c>
      <c r="K13" s="5"/>
      <c r="L13" s="6"/>
      <c r="M13" s="6"/>
    </row>
    <row r="14" spans="1:13" s="4" customFormat="1" ht="16.5" customHeight="1">
      <c r="A14" s="12" t="s">
        <v>25</v>
      </c>
      <c r="B14" s="25"/>
      <c r="C14" s="47"/>
      <c r="D14" s="45"/>
      <c r="E14" s="47"/>
      <c r="F14" s="45"/>
      <c r="G14" s="20">
        <f>ROUND(H14/1.2,2)</f>
        <v>2398.31</v>
      </c>
      <c r="H14" s="19">
        <v>2877.97</v>
      </c>
      <c r="I14" s="20">
        <f>ROUND(J14/1.2,2)</f>
        <v>2455.83</v>
      </c>
      <c r="J14" s="19">
        <v>2947</v>
      </c>
      <c r="K14" s="5"/>
      <c r="L14" s="6"/>
      <c r="M14" s="6"/>
    </row>
    <row r="15" spans="1:13" ht="16.5" customHeight="1">
      <c r="A15" s="35" t="s">
        <v>13</v>
      </c>
      <c r="B15" s="35"/>
      <c r="C15" s="35"/>
      <c r="D15" s="35"/>
      <c r="E15" s="35"/>
      <c r="F15" s="35"/>
      <c r="G15" s="35"/>
      <c r="H15" s="35"/>
      <c r="I15" s="35"/>
      <c r="J15" s="35"/>
      <c r="K15" s="5"/>
      <c r="L15" s="6"/>
      <c r="M15" s="6"/>
    </row>
    <row r="16" spans="1:13" ht="16.5" customHeight="1">
      <c r="A16" s="12" t="s">
        <v>14</v>
      </c>
      <c r="B16" s="27" t="s">
        <v>36</v>
      </c>
      <c r="C16" s="42">
        <v>12692.17</v>
      </c>
      <c r="D16" s="43">
        <f>ROUND(C16*1.2,2)</f>
        <v>15230.6</v>
      </c>
      <c r="E16" s="42">
        <v>14552.93</v>
      </c>
      <c r="F16" s="43">
        <f>ROUND(E16*1.2,2)</f>
        <v>17463.52</v>
      </c>
      <c r="G16" s="20">
        <f>ROUND(H16/1.2,2)</f>
        <v>1728.81</v>
      </c>
      <c r="H16" s="19">
        <v>2074.5700000000002</v>
      </c>
      <c r="I16" s="20">
        <f>ROUND(J16/1.2,2)</f>
        <v>1770.83</v>
      </c>
      <c r="J16" s="19">
        <v>2125</v>
      </c>
      <c r="K16" s="5"/>
      <c r="L16" s="6"/>
      <c r="M16" s="6"/>
    </row>
    <row r="17" spans="1:13" ht="16.5" customHeight="1">
      <c r="A17" s="12" t="s">
        <v>15</v>
      </c>
      <c r="B17" s="29"/>
      <c r="C17" s="42"/>
      <c r="D17" s="43">
        <f t="shared" ref="D17" si="2">ROUND(C17*1.18,2)</f>
        <v>0</v>
      </c>
      <c r="E17" s="42"/>
      <c r="F17" s="43">
        <f t="shared" ref="F17" si="3">ROUND(E17*1.18,2)</f>
        <v>0</v>
      </c>
      <c r="G17" s="20">
        <f>ROUND(H17/1.2,2)</f>
        <v>2978.82</v>
      </c>
      <c r="H17" s="19">
        <v>3574.58</v>
      </c>
      <c r="I17" s="20">
        <f>ROUND(J17/1.2,2)</f>
        <v>3050</v>
      </c>
      <c r="J17" s="19">
        <v>3660</v>
      </c>
      <c r="K17" s="6"/>
      <c r="L17" s="6"/>
      <c r="M17" s="6"/>
    </row>
    <row r="18" spans="1:13">
      <c r="K18" s="6"/>
      <c r="L18" s="6"/>
    </row>
    <row r="19" spans="1:13" s="7" customFormat="1" ht="16.5">
      <c r="A19" s="31" t="s">
        <v>33</v>
      </c>
      <c r="B19" s="31"/>
      <c r="C19" s="31"/>
      <c r="D19" s="31"/>
      <c r="E19" s="31"/>
      <c r="F19" s="31"/>
      <c r="G19" s="31"/>
      <c r="H19" s="31"/>
      <c r="I19" s="31"/>
      <c r="J19" s="31"/>
      <c r="K19" s="8"/>
      <c r="L19" s="8"/>
    </row>
    <row r="20" spans="1:13" ht="14.25" customHeight="1">
      <c r="J20" s="2" t="s">
        <v>19</v>
      </c>
    </row>
    <row r="21" spans="1:13">
      <c r="A21" s="30" t="s">
        <v>0</v>
      </c>
      <c r="B21" s="30" t="s">
        <v>2</v>
      </c>
      <c r="C21" s="30" t="s">
        <v>3</v>
      </c>
      <c r="D21" s="30"/>
      <c r="E21" s="30"/>
      <c r="F21" s="30"/>
      <c r="G21" s="30" t="s">
        <v>4</v>
      </c>
      <c r="H21" s="30"/>
      <c r="I21" s="30"/>
      <c r="J21" s="30"/>
      <c r="K21" s="6"/>
      <c r="L21" s="6"/>
    </row>
    <row r="22" spans="1:13" ht="12.75" customHeight="1">
      <c r="A22" s="30"/>
      <c r="B22" s="30"/>
      <c r="C22" s="30" t="s">
        <v>20</v>
      </c>
      <c r="D22" s="30"/>
      <c r="E22" s="30" t="s">
        <v>21</v>
      </c>
      <c r="F22" s="30"/>
      <c r="G22" s="30" t="s">
        <v>20</v>
      </c>
      <c r="H22" s="30"/>
      <c r="I22" s="30" t="s">
        <v>21</v>
      </c>
      <c r="J22" s="30"/>
      <c r="K22" s="6"/>
      <c r="L22" s="6"/>
    </row>
    <row r="23" spans="1:13">
      <c r="A23" s="30"/>
      <c r="B23" s="30"/>
      <c r="C23" s="10" t="s">
        <v>5</v>
      </c>
      <c r="D23" s="10" t="s">
        <v>6</v>
      </c>
      <c r="E23" s="10" t="s">
        <v>5</v>
      </c>
      <c r="F23" s="10" t="s">
        <v>6</v>
      </c>
      <c r="G23" s="10" t="s">
        <v>5</v>
      </c>
      <c r="H23" s="10" t="s">
        <v>6</v>
      </c>
      <c r="I23" s="10" t="s">
        <v>5</v>
      </c>
      <c r="J23" s="10" t="s">
        <v>6</v>
      </c>
      <c r="K23" s="14"/>
      <c r="L23" s="6"/>
    </row>
    <row r="24" spans="1:13">
      <c r="A24" s="30" t="s">
        <v>8</v>
      </c>
      <c r="B24" s="30"/>
      <c r="C24" s="30"/>
      <c r="D24" s="30"/>
      <c r="E24" s="30"/>
      <c r="F24" s="30"/>
      <c r="G24" s="30"/>
      <c r="H24" s="30"/>
      <c r="I24" s="30"/>
      <c r="J24" s="30"/>
      <c r="K24" s="6"/>
      <c r="L24" s="6"/>
    </row>
    <row r="25" spans="1:13" ht="12.75" customHeight="1">
      <c r="A25" s="12" t="s">
        <v>1</v>
      </c>
      <c r="B25" s="15" t="str">
        <f>B7</f>
        <v>№ 362 от 18.12.2018</v>
      </c>
      <c r="C25" s="13">
        <v>128.9</v>
      </c>
      <c r="D25" s="11">
        <f>ROUND(C25*1.2,2)</f>
        <v>154.68</v>
      </c>
      <c r="E25" s="13">
        <v>139.38999999999999</v>
      </c>
      <c r="F25" s="11">
        <f>ROUND(E25*1.2,2)</f>
        <v>167.27</v>
      </c>
      <c r="G25" s="11">
        <f>ROUND(H25/1.2,2)</f>
        <v>75</v>
      </c>
      <c r="H25" s="13">
        <v>90</v>
      </c>
      <c r="I25" s="11">
        <f>ROUND(J25/1.2,2)</f>
        <v>75</v>
      </c>
      <c r="J25" s="13">
        <v>90</v>
      </c>
      <c r="K25" s="6"/>
      <c r="L25" s="6"/>
    </row>
    <row r="26" spans="1:13" ht="12.75" customHeight="1">
      <c r="A26" s="35" t="s">
        <v>9</v>
      </c>
      <c r="B26" s="35"/>
      <c r="C26" s="35"/>
      <c r="D26" s="35"/>
      <c r="E26" s="35"/>
      <c r="F26" s="35"/>
      <c r="G26" s="35"/>
      <c r="H26" s="35"/>
      <c r="I26" s="35"/>
      <c r="J26" s="35"/>
      <c r="K26" s="6"/>
      <c r="L26" s="6"/>
    </row>
    <row r="27" spans="1:13" ht="12.75" customHeight="1">
      <c r="A27" s="12" t="s">
        <v>10</v>
      </c>
      <c r="B27" s="36" t="str">
        <f>B9</f>
        <v>№ 363 от 18.12.2018</v>
      </c>
      <c r="C27" s="37">
        <v>47.8</v>
      </c>
      <c r="D27" s="38">
        <f>ROUND(C27*1.2,2)</f>
        <v>57.36</v>
      </c>
      <c r="E27" s="37">
        <v>51.54</v>
      </c>
      <c r="F27" s="38">
        <f>ROUND(E27*1.2,2)</f>
        <v>61.85</v>
      </c>
      <c r="G27" s="20">
        <f>ROUND(H27/1.2,2)</f>
        <v>24.92</v>
      </c>
      <c r="H27" s="19">
        <v>29.9</v>
      </c>
      <c r="I27" s="20">
        <f>ROUND(J27/1.2,2)</f>
        <v>25.5</v>
      </c>
      <c r="J27" s="19">
        <v>30.6</v>
      </c>
      <c r="K27" s="6"/>
      <c r="L27" s="6"/>
    </row>
    <row r="28" spans="1:13" ht="12.75" customHeight="1">
      <c r="A28" s="12" t="s">
        <v>11</v>
      </c>
      <c r="B28" s="36"/>
      <c r="C28" s="37"/>
      <c r="D28" s="38"/>
      <c r="E28" s="37"/>
      <c r="F28" s="38"/>
      <c r="G28" s="20">
        <f>ROUND(H28/1.2,2)</f>
        <v>24.92</v>
      </c>
      <c r="H28" s="19">
        <v>29.9</v>
      </c>
      <c r="I28" s="20">
        <f>ROUND(J28/1.2,2)</f>
        <v>25.5</v>
      </c>
      <c r="J28" s="19">
        <v>30.6</v>
      </c>
      <c r="K28" s="6"/>
      <c r="L28" s="6"/>
    </row>
    <row r="29" spans="1:13" ht="12.75" customHeight="1">
      <c r="A29" s="35" t="s">
        <v>12</v>
      </c>
      <c r="B29" s="35"/>
      <c r="C29" s="35"/>
      <c r="D29" s="35"/>
      <c r="E29" s="35"/>
      <c r="F29" s="35"/>
      <c r="G29" s="35"/>
      <c r="H29" s="35"/>
      <c r="I29" s="35"/>
      <c r="J29" s="35"/>
      <c r="K29" s="6"/>
      <c r="L29" s="6"/>
    </row>
    <row r="30" spans="1:13" ht="12.75" customHeight="1">
      <c r="A30" s="12" t="s">
        <v>24</v>
      </c>
      <c r="B30" s="39" t="s">
        <v>23</v>
      </c>
      <c r="C30" s="13">
        <v>120.33</v>
      </c>
      <c r="D30" s="9">
        <f>ROUND(C30*1.2,2)</f>
        <v>144.4</v>
      </c>
      <c r="E30" s="13">
        <v>127.62</v>
      </c>
      <c r="F30" s="9">
        <f>ROUND(E30*1.2,2)</f>
        <v>153.13999999999999</v>
      </c>
      <c r="G30" s="9">
        <f>ROUND(H30/1.2,2)</f>
        <v>75</v>
      </c>
      <c r="H30" s="13">
        <v>90</v>
      </c>
      <c r="I30" s="9">
        <f>ROUND(J30/1.2,2)</f>
        <v>75</v>
      </c>
      <c r="J30" s="13">
        <v>90</v>
      </c>
      <c r="K30" s="6"/>
      <c r="L30" s="6"/>
    </row>
    <row r="31" spans="1:13" ht="12.75" customHeight="1">
      <c r="A31" s="12" t="s">
        <v>28</v>
      </c>
      <c r="B31" s="40"/>
      <c r="C31" s="17">
        <v>120.33</v>
      </c>
      <c r="D31" s="9">
        <f t="shared" ref="D31:D33" si="4">ROUND(C31*1.2,2)</f>
        <v>144.4</v>
      </c>
      <c r="E31" s="17">
        <v>130.41999999999999</v>
      </c>
      <c r="F31" s="9">
        <f>ROUND(E31*1.2,2)</f>
        <v>156.5</v>
      </c>
      <c r="G31" s="9">
        <f t="shared" ref="G31:G33" si="5">ROUND(H31/1.2,2)</f>
        <v>75</v>
      </c>
      <c r="H31" s="17">
        <v>90</v>
      </c>
      <c r="I31" s="9">
        <f t="shared" ref="I31:I33" si="6">ROUND(J31/1.2,2)</f>
        <v>75</v>
      </c>
      <c r="J31" s="17">
        <v>90</v>
      </c>
      <c r="K31" s="6"/>
      <c r="L31" s="6"/>
    </row>
    <row r="32" spans="1:13" ht="12.75" customHeight="1">
      <c r="A32" s="12" t="s">
        <v>29</v>
      </c>
      <c r="B32" s="40"/>
      <c r="C32" s="13">
        <v>85.46</v>
      </c>
      <c r="D32" s="9">
        <f t="shared" si="4"/>
        <v>102.55</v>
      </c>
      <c r="E32" s="13">
        <v>89.32</v>
      </c>
      <c r="F32" s="9">
        <f t="shared" ref="F32" si="7">ROUND(E32*1.2,2)</f>
        <v>107.18</v>
      </c>
      <c r="G32" s="9">
        <f t="shared" si="5"/>
        <v>75</v>
      </c>
      <c r="H32" s="13">
        <v>90</v>
      </c>
      <c r="I32" s="9">
        <f t="shared" si="6"/>
        <v>75</v>
      </c>
      <c r="J32" s="13">
        <v>90</v>
      </c>
      <c r="K32" s="6"/>
      <c r="L32" s="6"/>
    </row>
    <row r="33" spans="1:12" ht="12.75" customHeight="1">
      <c r="A33" s="12" t="s">
        <v>30</v>
      </c>
      <c r="B33" s="41"/>
      <c r="C33" s="17">
        <v>85.46</v>
      </c>
      <c r="D33" s="9">
        <f t="shared" si="4"/>
        <v>102.55</v>
      </c>
      <c r="E33" s="17">
        <v>87.59</v>
      </c>
      <c r="F33" s="9">
        <f>ROUND(E33*1.2,2)</f>
        <v>105.11</v>
      </c>
      <c r="G33" s="9">
        <f t="shared" si="5"/>
        <v>75</v>
      </c>
      <c r="H33" s="17">
        <v>90</v>
      </c>
      <c r="I33" s="9">
        <f t="shared" si="6"/>
        <v>75</v>
      </c>
      <c r="J33" s="17">
        <v>90</v>
      </c>
      <c r="K33" s="6"/>
      <c r="L33" s="6"/>
    </row>
    <row r="34" spans="1:12" ht="12.75" customHeight="1">
      <c r="A34" s="35" t="s">
        <v>13</v>
      </c>
      <c r="B34" s="35"/>
      <c r="C34" s="35"/>
      <c r="D34" s="35"/>
      <c r="E34" s="35"/>
      <c r="F34" s="35"/>
      <c r="G34" s="35"/>
      <c r="H34" s="35"/>
      <c r="I34" s="35"/>
      <c r="J34" s="35"/>
      <c r="K34" s="6"/>
      <c r="L34" s="6"/>
    </row>
    <row r="35" spans="1:12" ht="12.75" customHeight="1">
      <c r="A35" s="12" t="s">
        <v>14</v>
      </c>
      <c r="B35" s="12" t="s">
        <v>35</v>
      </c>
      <c r="C35" s="19">
        <v>207.88</v>
      </c>
      <c r="D35" s="21">
        <f>ROUND(C35*1.2,2)</f>
        <v>249.46</v>
      </c>
      <c r="E35" s="19">
        <v>210.5</v>
      </c>
      <c r="F35" s="21">
        <f>ROUND(E35*1.2,2)</f>
        <v>252.6</v>
      </c>
      <c r="G35" s="9">
        <f>ROUND(H35/1.2,2)</f>
        <v>47</v>
      </c>
      <c r="H35" s="13">
        <v>56.4</v>
      </c>
      <c r="I35" s="9">
        <f>ROUND(J35/1.2,2)</f>
        <v>50</v>
      </c>
      <c r="J35" s="13">
        <v>60</v>
      </c>
      <c r="K35" s="6"/>
      <c r="L35" s="6"/>
    </row>
    <row r="36" spans="1:12">
      <c r="K36" s="6"/>
      <c r="L36" s="6"/>
    </row>
    <row r="37" spans="1:12" s="7" customFormat="1" ht="16.5">
      <c r="A37" s="31" t="s">
        <v>38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</row>
    <row r="38" spans="1:12" ht="16.5" customHeight="1">
      <c r="J38" s="2"/>
    </row>
    <row r="39" spans="1:12" ht="24" customHeight="1">
      <c r="A39" s="30" t="s">
        <v>0</v>
      </c>
      <c r="B39" s="30" t="s">
        <v>2</v>
      </c>
      <c r="C39" s="30" t="s">
        <v>16</v>
      </c>
      <c r="D39" s="30"/>
      <c r="E39" s="30" t="s">
        <v>3</v>
      </c>
      <c r="F39" s="30"/>
      <c r="G39" s="30"/>
      <c r="H39" s="30"/>
      <c r="I39" s="30" t="s">
        <v>4</v>
      </c>
      <c r="J39" s="30"/>
      <c r="K39" s="30"/>
      <c r="L39" s="30"/>
    </row>
    <row r="40" spans="1:12" ht="12.75" customHeight="1">
      <c r="A40" s="30"/>
      <c r="B40" s="30"/>
      <c r="C40" s="30"/>
      <c r="D40" s="30"/>
      <c r="E40" s="30" t="s">
        <v>20</v>
      </c>
      <c r="F40" s="30"/>
      <c r="G40" s="30" t="s">
        <v>21</v>
      </c>
      <c r="H40" s="30"/>
      <c r="I40" s="30" t="s">
        <v>20</v>
      </c>
      <c r="J40" s="30"/>
      <c r="K40" s="30" t="s">
        <v>21</v>
      </c>
      <c r="L40" s="30"/>
    </row>
    <row r="41" spans="1:12" ht="10.5" customHeight="1">
      <c r="A41" s="30"/>
      <c r="B41" s="30"/>
      <c r="C41" s="30"/>
      <c r="D41" s="30"/>
      <c r="E41" s="10" t="s">
        <v>5</v>
      </c>
      <c r="F41" s="10" t="s">
        <v>6</v>
      </c>
      <c r="G41" s="10" t="s">
        <v>5</v>
      </c>
      <c r="H41" s="10" t="s">
        <v>6</v>
      </c>
      <c r="I41" s="10" t="s">
        <v>5</v>
      </c>
      <c r="J41" s="10" t="s">
        <v>6</v>
      </c>
      <c r="K41" s="10" t="s">
        <v>5</v>
      </c>
      <c r="L41" s="10" t="s">
        <v>6</v>
      </c>
    </row>
    <row r="42" spans="1:12" ht="13.5" customHeight="1">
      <c r="A42" s="30" t="s">
        <v>8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</row>
    <row r="43" spans="1:12" s="3" customFormat="1" ht="16.5" customHeight="1">
      <c r="A43" s="22" t="s">
        <v>1</v>
      </c>
      <c r="B43" s="27" t="str">
        <f>B7</f>
        <v>№ 362 от 18.12.2018</v>
      </c>
      <c r="C43" s="23" t="s">
        <v>31</v>
      </c>
      <c r="D43" s="23"/>
      <c r="E43" s="19">
        <f>C7</f>
        <v>12831.59</v>
      </c>
      <c r="F43" s="20">
        <f>ROUND(E43*1.2,2)</f>
        <v>15397.91</v>
      </c>
      <c r="G43" s="19">
        <f>E7</f>
        <v>14756.33</v>
      </c>
      <c r="H43" s="20">
        <f>ROUND(G43*1.2,2)</f>
        <v>17707.599999999999</v>
      </c>
      <c r="I43" s="20">
        <v>1898.31</v>
      </c>
      <c r="J43" s="19">
        <v>2277.9699999999998</v>
      </c>
      <c r="K43" s="20">
        <v>1944.17</v>
      </c>
      <c r="L43" s="19">
        <v>2333</v>
      </c>
    </row>
    <row r="44" spans="1:12" ht="16.5" customHeight="1">
      <c r="A44" s="22"/>
      <c r="B44" s="29"/>
      <c r="C44" s="23" t="s">
        <v>32</v>
      </c>
      <c r="D44" s="23"/>
      <c r="E44" s="19">
        <f>C25</f>
        <v>128.9</v>
      </c>
      <c r="F44" s="20">
        <f>ROUND(E44*1.2,2)</f>
        <v>154.68</v>
      </c>
      <c r="G44" s="19">
        <f>E25</f>
        <v>139.38999999999999</v>
      </c>
      <c r="H44" s="20">
        <f>ROUND(G44*1.2,2)</f>
        <v>167.27</v>
      </c>
      <c r="I44" s="20">
        <f>ROUND(J44/1.2,2)</f>
        <v>75</v>
      </c>
      <c r="J44" s="19">
        <f>H25</f>
        <v>90</v>
      </c>
      <c r="K44" s="20">
        <f>ROUND(L44/1.2,2)</f>
        <v>75</v>
      </c>
      <c r="L44" s="19">
        <f>J25</f>
        <v>90</v>
      </c>
    </row>
    <row r="45" spans="1:12" ht="16.5" customHeight="1">
      <c r="A45" s="32" t="s">
        <v>9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4"/>
    </row>
    <row r="46" spans="1:12" ht="16.5" customHeight="1">
      <c r="A46" s="22" t="s">
        <v>10</v>
      </c>
      <c r="B46" s="27" t="str">
        <f>B27</f>
        <v>№ 363 от 18.12.2018</v>
      </c>
      <c r="C46" s="23" t="s">
        <v>31</v>
      </c>
      <c r="D46" s="23"/>
      <c r="E46" s="19">
        <f>C9</f>
        <v>12427.64</v>
      </c>
      <c r="F46" s="20">
        <f>ROUND(E46*1.2,2)</f>
        <v>14913.17</v>
      </c>
      <c r="G46" s="19">
        <f>E9</f>
        <v>13456.91</v>
      </c>
      <c r="H46" s="20">
        <f t="shared" ref="H46:H49" si="8">ROUND(G46*1.2,2)</f>
        <v>16148.29</v>
      </c>
      <c r="I46" s="20">
        <f>G9</f>
        <v>2741.53</v>
      </c>
      <c r="J46" s="19">
        <f>H9</f>
        <v>3289.83</v>
      </c>
      <c r="K46" s="20">
        <f>I9</f>
        <v>2808.33</v>
      </c>
      <c r="L46" s="19">
        <f>J9</f>
        <v>3370</v>
      </c>
    </row>
    <row r="47" spans="1:12" ht="16.5" customHeight="1">
      <c r="A47" s="22"/>
      <c r="B47" s="28"/>
      <c r="C47" s="23" t="s">
        <v>32</v>
      </c>
      <c r="D47" s="23"/>
      <c r="E47" s="19">
        <f>C27</f>
        <v>47.8</v>
      </c>
      <c r="F47" s="20">
        <f t="shared" ref="F47:F49" si="9">ROUND(E47*1.2,2)</f>
        <v>57.36</v>
      </c>
      <c r="G47" s="19">
        <f>E27</f>
        <v>51.54</v>
      </c>
      <c r="H47" s="20">
        <f t="shared" si="8"/>
        <v>61.85</v>
      </c>
      <c r="I47" s="20">
        <f t="shared" ref="I47:I49" si="10">ROUND(J47/1.2,2)</f>
        <v>24.92</v>
      </c>
      <c r="J47" s="19">
        <f>H27</f>
        <v>29.9</v>
      </c>
      <c r="K47" s="20">
        <f>ROUND(L47/1.2,2)</f>
        <v>25.5</v>
      </c>
      <c r="L47" s="19">
        <v>30.6</v>
      </c>
    </row>
    <row r="48" spans="1:12" ht="16.5" customHeight="1">
      <c r="A48" s="22" t="s">
        <v>11</v>
      </c>
      <c r="B48" s="28"/>
      <c r="C48" s="23" t="s">
        <v>31</v>
      </c>
      <c r="D48" s="23"/>
      <c r="E48" s="19">
        <f>E46</f>
        <v>12427.64</v>
      </c>
      <c r="F48" s="20">
        <f t="shared" si="9"/>
        <v>14913.17</v>
      </c>
      <c r="G48" s="19">
        <f>G46</f>
        <v>13456.91</v>
      </c>
      <c r="H48" s="20">
        <f t="shared" si="8"/>
        <v>16148.29</v>
      </c>
      <c r="I48" s="20">
        <f>G10</f>
        <v>2686.44</v>
      </c>
      <c r="J48" s="19">
        <f>H10</f>
        <v>3223.73</v>
      </c>
      <c r="K48" s="20">
        <f>I10</f>
        <v>2750</v>
      </c>
      <c r="L48" s="19">
        <f>J10</f>
        <v>3300</v>
      </c>
    </row>
    <row r="49" spans="1:12" ht="16.5" customHeight="1">
      <c r="A49" s="22"/>
      <c r="B49" s="29"/>
      <c r="C49" s="23" t="s">
        <v>32</v>
      </c>
      <c r="D49" s="23"/>
      <c r="E49" s="19">
        <f>E47</f>
        <v>47.8</v>
      </c>
      <c r="F49" s="20">
        <f t="shared" si="9"/>
        <v>57.36</v>
      </c>
      <c r="G49" s="19">
        <f>G47</f>
        <v>51.54</v>
      </c>
      <c r="H49" s="20">
        <f t="shared" si="8"/>
        <v>61.85</v>
      </c>
      <c r="I49" s="20">
        <f t="shared" si="10"/>
        <v>24.92</v>
      </c>
      <c r="J49" s="19">
        <v>29.9</v>
      </c>
      <c r="K49" s="20">
        <f t="shared" ref="K49" si="11">ROUND(L49/1.2,2)</f>
        <v>25.5</v>
      </c>
      <c r="L49" s="19">
        <v>30.6</v>
      </c>
    </row>
    <row r="50" spans="1:12" ht="16.5" customHeight="1">
      <c r="A50" s="32" t="s">
        <v>12</v>
      </c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4"/>
    </row>
    <row r="51" spans="1:12" ht="16.5" customHeight="1">
      <c r="A51" s="22" t="s">
        <v>24</v>
      </c>
      <c r="B51" s="24" t="s">
        <v>23</v>
      </c>
      <c r="C51" s="23" t="s">
        <v>31</v>
      </c>
      <c r="D51" s="23"/>
      <c r="E51" s="19">
        <f>C12</f>
        <v>13219.7</v>
      </c>
      <c r="F51" s="20">
        <f>ROUND(E51*1.2,2)</f>
        <v>15863.64</v>
      </c>
      <c r="G51" s="19">
        <f>E12</f>
        <v>15202.66</v>
      </c>
      <c r="H51" s="20">
        <f>ROUND(G51*1.2,2)</f>
        <v>18243.189999999999</v>
      </c>
      <c r="I51" s="20">
        <f>ROUND(J51/1.2,2)</f>
        <v>2406.7800000000002</v>
      </c>
      <c r="J51" s="19">
        <f>H12</f>
        <v>2888.14</v>
      </c>
      <c r="K51" s="20">
        <f>ROUND(L51/1.2,2)</f>
        <v>2466.67</v>
      </c>
      <c r="L51" s="19">
        <f>J12</f>
        <v>2960</v>
      </c>
    </row>
    <row r="52" spans="1:12" ht="16.5" customHeight="1">
      <c r="A52" s="22"/>
      <c r="B52" s="25"/>
      <c r="C52" s="23" t="s">
        <v>32</v>
      </c>
      <c r="D52" s="23"/>
      <c r="E52" s="19">
        <f>C30</f>
        <v>120.33</v>
      </c>
      <c r="F52" s="20">
        <f>ROUND(E52*1.2,2)</f>
        <v>144.4</v>
      </c>
      <c r="G52" s="19">
        <f>E30</f>
        <v>127.62</v>
      </c>
      <c r="H52" s="20">
        <f t="shared" ref="H52:H58" si="12">ROUND(G52*1.2,2)</f>
        <v>153.13999999999999</v>
      </c>
      <c r="I52" s="20">
        <f t="shared" ref="I52:I58" si="13">ROUND(J52/1.2,2)</f>
        <v>75</v>
      </c>
      <c r="J52" s="19">
        <f>H30</f>
        <v>90</v>
      </c>
      <c r="K52" s="20">
        <f t="shared" ref="K52:K59" si="14">ROUND(L52/1.2,2)</f>
        <v>75</v>
      </c>
      <c r="L52" s="19">
        <f>J30</f>
        <v>90</v>
      </c>
    </row>
    <row r="53" spans="1:12" ht="16.5" customHeight="1">
      <c r="A53" s="22" t="s">
        <v>28</v>
      </c>
      <c r="B53" s="25"/>
      <c r="C53" s="23" t="s">
        <v>31</v>
      </c>
      <c r="D53" s="23"/>
      <c r="E53" s="19">
        <f>C12</f>
        <v>13219.7</v>
      </c>
      <c r="F53" s="20">
        <f t="shared" ref="F53:F58" si="15">ROUND(E53*1.2,2)</f>
        <v>15863.64</v>
      </c>
      <c r="G53" s="19">
        <f>E12</f>
        <v>15202.66</v>
      </c>
      <c r="H53" s="20">
        <f t="shared" si="12"/>
        <v>18243.189999999999</v>
      </c>
      <c r="I53" s="20">
        <f>ROUND(J53/1.2,2)</f>
        <v>2406.7800000000002</v>
      </c>
      <c r="J53" s="19">
        <f>H12</f>
        <v>2888.14</v>
      </c>
      <c r="K53" s="20">
        <f t="shared" si="14"/>
        <v>2466.67</v>
      </c>
      <c r="L53" s="19">
        <f>J12</f>
        <v>2960</v>
      </c>
    </row>
    <row r="54" spans="1:12" ht="16.5" customHeight="1">
      <c r="A54" s="22"/>
      <c r="B54" s="25"/>
      <c r="C54" s="23" t="s">
        <v>32</v>
      </c>
      <c r="D54" s="23"/>
      <c r="E54" s="19">
        <f>C31</f>
        <v>120.33</v>
      </c>
      <c r="F54" s="20">
        <f t="shared" si="15"/>
        <v>144.4</v>
      </c>
      <c r="G54" s="19">
        <f>E31</f>
        <v>130.41999999999999</v>
      </c>
      <c r="H54" s="20">
        <f t="shared" si="12"/>
        <v>156.5</v>
      </c>
      <c r="I54" s="20">
        <f>ROUND(J54/1.2,2)</f>
        <v>75</v>
      </c>
      <c r="J54" s="19">
        <f>J52</f>
        <v>90</v>
      </c>
      <c r="K54" s="20">
        <f t="shared" si="14"/>
        <v>75</v>
      </c>
      <c r="L54" s="19">
        <f>L52</f>
        <v>90</v>
      </c>
    </row>
    <row r="55" spans="1:12" ht="16.5" customHeight="1">
      <c r="A55" s="22" t="s">
        <v>29</v>
      </c>
      <c r="B55" s="25"/>
      <c r="C55" s="23" t="s">
        <v>31</v>
      </c>
      <c r="D55" s="23"/>
      <c r="E55" s="19">
        <f>E51</f>
        <v>13219.7</v>
      </c>
      <c r="F55" s="20">
        <f t="shared" si="15"/>
        <v>15863.64</v>
      </c>
      <c r="G55" s="19">
        <f>G51</f>
        <v>15202.66</v>
      </c>
      <c r="H55" s="20">
        <f t="shared" si="12"/>
        <v>18243.189999999999</v>
      </c>
      <c r="I55" s="20">
        <f>ROUND(J55/1.2,2)</f>
        <v>2550.85</v>
      </c>
      <c r="J55" s="19">
        <f>H13</f>
        <v>3061.02</v>
      </c>
      <c r="K55" s="20">
        <f t="shared" si="14"/>
        <v>2612.5</v>
      </c>
      <c r="L55" s="19">
        <f>J13</f>
        <v>3135</v>
      </c>
    </row>
    <row r="56" spans="1:12" ht="16.5" customHeight="1">
      <c r="A56" s="22"/>
      <c r="B56" s="25"/>
      <c r="C56" s="23" t="s">
        <v>32</v>
      </c>
      <c r="D56" s="23"/>
      <c r="E56" s="19">
        <f>C32</f>
        <v>85.46</v>
      </c>
      <c r="F56" s="20">
        <f t="shared" si="15"/>
        <v>102.55</v>
      </c>
      <c r="G56" s="19">
        <f>E32</f>
        <v>89.32</v>
      </c>
      <c r="H56" s="20">
        <f t="shared" si="12"/>
        <v>107.18</v>
      </c>
      <c r="I56" s="20">
        <f t="shared" si="13"/>
        <v>75</v>
      </c>
      <c r="J56" s="19">
        <f>J54</f>
        <v>90</v>
      </c>
      <c r="K56" s="20">
        <f t="shared" si="14"/>
        <v>75</v>
      </c>
      <c r="L56" s="19">
        <f>L54</f>
        <v>90</v>
      </c>
    </row>
    <row r="57" spans="1:12" ht="16.5" customHeight="1">
      <c r="A57" s="22" t="s">
        <v>30</v>
      </c>
      <c r="B57" s="25"/>
      <c r="C57" s="23" t="s">
        <v>31</v>
      </c>
      <c r="D57" s="23"/>
      <c r="E57" s="19">
        <f>E53</f>
        <v>13219.7</v>
      </c>
      <c r="F57" s="20">
        <f t="shared" si="15"/>
        <v>15863.64</v>
      </c>
      <c r="G57" s="19">
        <f>G53</f>
        <v>15202.66</v>
      </c>
      <c r="H57" s="20">
        <f t="shared" si="12"/>
        <v>18243.189999999999</v>
      </c>
      <c r="I57" s="20">
        <f>ROUND(J57/1.2,2)</f>
        <v>2550.85</v>
      </c>
      <c r="J57" s="19">
        <f>H13</f>
        <v>3061.02</v>
      </c>
      <c r="K57" s="20">
        <f t="shared" si="14"/>
        <v>2612.5</v>
      </c>
      <c r="L57" s="19">
        <f>J13</f>
        <v>3135</v>
      </c>
    </row>
    <row r="58" spans="1:12" ht="16.5" customHeight="1">
      <c r="A58" s="22"/>
      <c r="B58" s="26"/>
      <c r="C58" s="23" t="s">
        <v>32</v>
      </c>
      <c r="D58" s="23"/>
      <c r="E58" s="19">
        <f>C33</f>
        <v>85.46</v>
      </c>
      <c r="F58" s="20">
        <f t="shared" si="15"/>
        <v>102.55</v>
      </c>
      <c r="G58" s="19">
        <f>E33</f>
        <v>87.59</v>
      </c>
      <c r="H58" s="20">
        <f t="shared" si="12"/>
        <v>105.11</v>
      </c>
      <c r="I58" s="20">
        <f t="shared" si="13"/>
        <v>75</v>
      </c>
      <c r="J58" s="19">
        <f>J56</f>
        <v>90</v>
      </c>
      <c r="K58" s="20">
        <f t="shared" si="14"/>
        <v>75</v>
      </c>
      <c r="L58" s="19">
        <f>L56</f>
        <v>90</v>
      </c>
    </row>
    <row r="59" spans="1:12" ht="16.5" customHeight="1">
      <c r="A59" s="22" t="s">
        <v>14</v>
      </c>
      <c r="B59" s="27" t="s">
        <v>36</v>
      </c>
      <c r="C59" s="23" t="s">
        <v>31</v>
      </c>
      <c r="D59" s="23"/>
      <c r="E59" s="19">
        <f>C16</f>
        <v>12692.17</v>
      </c>
      <c r="F59" s="20">
        <f>ROUND(E59*1.2,2)</f>
        <v>15230.6</v>
      </c>
      <c r="G59" s="19">
        <f>E16</f>
        <v>14552.93</v>
      </c>
      <c r="H59" s="20">
        <f>ROUND(G59*1.2,2)</f>
        <v>17463.52</v>
      </c>
      <c r="I59" s="20">
        <f>ROUND(J59/1.2,2)</f>
        <v>1728.81</v>
      </c>
      <c r="J59" s="19">
        <f>H16</f>
        <v>2074.5700000000002</v>
      </c>
      <c r="K59" s="20">
        <f t="shared" si="14"/>
        <v>1770.83</v>
      </c>
      <c r="L59" s="19">
        <f>J16</f>
        <v>2125</v>
      </c>
    </row>
    <row r="60" spans="1:12" ht="16.5" customHeight="1">
      <c r="A60" s="22"/>
      <c r="B60" s="29"/>
      <c r="C60" s="23" t="s">
        <v>32</v>
      </c>
      <c r="D60" s="23"/>
      <c r="E60" s="19">
        <f>C35</f>
        <v>207.88</v>
      </c>
      <c r="F60" s="20">
        <f>ROUND(E60*1.2,2)</f>
        <v>249.46</v>
      </c>
      <c r="G60" s="19">
        <f>E35</f>
        <v>210.5</v>
      </c>
      <c r="H60" s="20">
        <f>ROUND(G60*1.2,2)</f>
        <v>252.6</v>
      </c>
      <c r="I60" s="20">
        <f>ROUND(J60/1.2,2)</f>
        <v>47</v>
      </c>
      <c r="J60" s="19">
        <f>H35</f>
        <v>56.4</v>
      </c>
      <c r="K60" s="20">
        <f>ROUND(L60/1.2,2)</f>
        <v>50</v>
      </c>
      <c r="L60" s="19">
        <f>J35</f>
        <v>60</v>
      </c>
    </row>
    <row r="62" spans="1:12" s="7" customFormat="1" ht="16.5">
      <c r="A62" s="31" t="s">
        <v>39</v>
      </c>
      <c r="B62" s="31"/>
      <c r="C62" s="31"/>
      <c r="D62" s="31"/>
      <c r="E62" s="31"/>
      <c r="F62" s="31"/>
      <c r="G62" s="31"/>
      <c r="H62" s="31"/>
      <c r="I62" s="31"/>
      <c r="J62" s="31"/>
      <c r="K62" s="31"/>
    </row>
    <row r="63" spans="1:12" ht="9.75" customHeight="1">
      <c r="J63" s="2"/>
    </row>
    <row r="64" spans="1:12" ht="12.75" customHeight="1">
      <c r="A64" s="30" t="s">
        <v>0</v>
      </c>
      <c r="B64" s="30" t="s">
        <v>2</v>
      </c>
      <c r="C64" s="30" t="s">
        <v>18</v>
      </c>
      <c r="D64" s="30"/>
      <c r="E64" s="30" t="s">
        <v>3</v>
      </c>
      <c r="F64" s="30"/>
      <c r="G64" s="30"/>
      <c r="H64" s="30"/>
      <c r="I64" s="30" t="s">
        <v>4</v>
      </c>
      <c r="J64" s="30"/>
      <c r="K64" s="30"/>
      <c r="L64" s="30"/>
    </row>
    <row r="65" spans="1:12" ht="12.75" customHeight="1">
      <c r="A65" s="30"/>
      <c r="B65" s="30"/>
      <c r="C65" s="30"/>
      <c r="D65" s="30"/>
      <c r="E65" s="30" t="s">
        <v>20</v>
      </c>
      <c r="F65" s="30"/>
      <c r="G65" s="30" t="s">
        <v>21</v>
      </c>
      <c r="H65" s="30"/>
      <c r="I65" s="30" t="s">
        <v>20</v>
      </c>
      <c r="J65" s="30"/>
      <c r="K65" s="30" t="s">
        <v>21</v>
      </c>
      <c r="L65" s="30"/>
    </row>
    <row r="66" spans="1:12">
      <c r="A66" s="30"/>
      <c r="B66" s="30"/>
      <c r="C66" s="30"/>
      <c r="D66" s="30"/>
      <c r="E66" s="10" t="s">
        <v>5</v>
      </c>
      <c r="F66" s="10" t="s">
        <v>6</v>
      </c>
      <c r="G66" s="10" t="s">
        <v>5</v>
      </c>
      <c r="H66" s="10" t="s">
        <v>6</v>
      </c>
      <c r="I66" s="10" t="s">
        <v>5</v>
      </c>
      <c r="J66" s="10" t="s">
        <v>6</v>
      </c>
      <c r="K66" s="10" t="s">
        <v>5</v>
      </c>
      <c r="L66" s="10" t="s">
        <v>6</v>
      </c>
    </row>
    <row r="67" spans="1:12">
      <c r="A67" s="30" t="s">
        <v>13</v>
      </c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</row>
    <row r="68" spans="1:12" ht="12.75" customHeight="1">
      <c r="A68" s="22" t="s">
        <v>17</v>
      </c>
      <c r="B68" s="27" t="s">
        <v>35</v>
      </c>
      <c r="C68" s="23" t="s">
        <v>31</v>
      </c>
      <c r="D68" s="23"/>
      <c r="E68" s="13">
        <f>E59</f>
        <v>12692.17</v>
      </c>
      <c r="F68" s="11">
        <f>ROUND(E68*1.2,2)</f>
        <v>15230.6</v>
      </c>
      <c r="G68" s="13">
        <v>14552.93</v>
      </c>
      <c r="H68" s="11">
        <f>ROUND(G68*1.2,2)</f>
        <v>17463.52</v>
      </c>
      <c r="I68" s="11">
        <v>1728.81</v>
      </c>
      <c r="J68" s="13">
        <v>2074.5700000000002</v>
      </c>
      <c r="K68" s="11">
        <v>1770.83</v>
      </c>
      <c r="L68" s="13">
        <v>2125</v>
      </c>
    </row>
    <row r="69" spans="1:12" ht="12.75" customHeight="1">
      <c r="A69" s="22"/>
      <c r="B69" s="29"/>
      <c r="C69" s="23" t="s">
        <v>32</v>
      </c>
      <c r="D69" s="23"/>
      <c r="E69" s="13">
        <f>E60</f>
        <v>207.88</v>
      </c>
      <c r="F69" s="18">
        <f>ROUND(E69*1.2,2)</f>
        <v>249.46</v>
      </c>
      <c r="G69" s="13">
        <v>210.5</v>
      </c>
      <c r="H69" s="18">
        <f>ROUND(G69*1.2,2)</f>
        <v>252.6</v>
      </c>
      <c r="I69" s="11">
        <v>47</v>
      </c>
      <c r="J69" s="13">
        <v>56.4</v>
      </c>
      <c r="K69" s="11">
        <v>50</v>
      </c>
      <c r="L69" s="13">
        <v>60</v>
      </c>
    </row>
  </sheetData>
  <mergeCells count="103">
    <mergeCell ref="A37:K37"/>
    <mergeCell ref="A39:A41"/>
    <mergeCell ref="B39:B41"/>
    <mergeCell ref="E40:F40"/>
    <mergeCell ref="G40:H40"/>
    <mergeCell ref="I40:J40"/>
    <mergeCell ref="A43:A44"/>
    <mergeCell ref="B43:B44"/>
    <mergeCell ref="C43:D43"/>
    <mergeCell ref="C44:D44"/>
    <mergeCell ref="E39:H39"/>
    <mergeCell ref="I39:L39"/>
    <mergeCell ref="K40:L40"/>
    <mergeCell ref="A11:J11"/>
    <mergeCell ref="A15:J15"/>
    <mergeCell ref="B16:B17"/>
    <mergeCell ref="C16:C17"/>
    <mergeCell ref="D16:D17"/>
    <mergeCell ref="E16:E17"/>
    <mergeCell ref="F16:F17"/>
    <mergeCell ref="B12:B14"/>
    <mergeCell ref="F12:F14"/>
    <mergeCell ref="E12:E14"/>
    <mergeCell ref="D12:D14"/>
    <mergeCell ref="C12:C14"/>
    <mergeCell ref="A19:J19"/>
    <mergeCell ref="A21:A23"/>
    <mergeCell ref="B21:B23"/>
    <mergeCell ref="C21:F21"/>
    <mergeCell ref="G21:J21"/>
    <mergeCell ref="C22:D22"/>
    <mergeCell ref="E22:F22"/>
    <mergeCell ref="G22:H22"/>
    <mergeCell ref="I22:J22"/>
    <mergeCell ref="A6:J6"/>
    <mergeCell ref="A8:J8"/>
    <mergeCell ref="B9:B10"/>
    <mergeCell ref="C9:C10"/>
    <mergeCell ref="A1:J1"/>
    <mergeCell ref="A3:A5"/>
    <mergeCell ref="B3:B5"/>
    <mergeCell ref="C3:F3"/>
    <mergeCell ref="G3:J3"/>
    <mergeCell ref="C4:D4"/>
    <mergeCell ref="E4:F4"/>
    <mergeCell ref="G4:H4"/>
    <mergeCell ref="I4:J4"/>
    <mergeCell ref="D9:D10"/>
    <mergeCell ref="E9:E10"/>
    <mergeCell ref="F9:F10"/>
    <mergeCell ref="A29:J29"/>
    <mergeCell ref="A34:J34"/>
    <mergeCell ref="A24:J24"/>
    <mergeCell ref="A26:J26"/>
    <mergeCell ref="B27:B28"/>
    <mergeCell ref="C27:C28"/>
    <mergeCell ref="D27:D28"/>
    <mergeCell ref="E27:E28"/>
    <mergeCell ref="F27:F28"/>
    <mergeCell ref="B30:B33"/>
    <mergeCell ref="K65:L65"/>
    <mergeCell ref="C64:D66"/>
    <mergeCell ref="C68:D68"/>
    <mergeCell ref="C69:D69"/>
    <mergeCell ref="A67:L67"/>
    <mergeCell ref="C39:D41"/>
    <mergeCell ref="A42:L42"/>
    <mergeCell ref="E64:H64"/>
    <mergeCell ref="I64:L64"/>
    <mergeCell ref="E65:F65"/>
    <mergeCell ref="G65:H65"/>
    <mergeCell ref="I65:J65"/>
    <mergeCell ref="A59:A60"/>
    <mergeCell ref="B59:B60"/>
    <mergeCell ref="C59:D59"/>
    <mergeCell ref="C60:D60"/>
    <mergeCell ref="A64:A66"/>
    <mergeCell ref="B64:B66"/>
    <mergeCell ref="A62:K62"/>
    <mergeCell ref="A68:A69"/>
    <mergeCell ref="C46:D46"/>
    <mergeCell ref="B68:B69"/>
    <mergeCell ref="A45:L45"/>
    <mergeCell ref="A50:L50"/>
    <mergeCell ref="A57:A58"/>
    <mergeCell ref="C57:D57"/>
    <mergeCell ref="C58:D58"/>
    <mergeCell ref="B51:B58"/>
    <mergeCell ref="C47:D47"/>
    <mergeCell ref="C48:D48"/>
    <mergeCell ref="C49:D49"/>
    <mergeCell ref="A51:A52"/>
    <mergeCell ref="A55:A56"/>
    <mergeCell ref="A46:A47"/>
    <mergeCell ref="B46:B49"/>
    <mergeCell ref="A48:A49"/>
    <mergeCell ref="C51:D51"/>
    <mergeCell ref="C52:D52"/>
    <mergeCell ref="C55:D55"/>
    <mergeCell ref="C56:D56"/>
    <mergeCell ref="A53:A54"/>
    <mergeCell ref="C53:D53"/>
    <mergeCell ref="C54:D54"/>
  </mergeCells>
  <pageMargins left="0.23622047244094491" right="0.23622047244094491" top="0.27559055118110237" bottom="0" header="0.31496062992125984" footer="0.31496062992125984"/>
  <pageSetup paperSize="9" scale="63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2023-11-21T04:36:20Z</dcterms:modified>
</cp:coreProperties>
</file>